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<sst xmlns="http://schemas.openxmlformats.org/spreadsheetml/2006/main" count="55" uniqueCount="50">
  <si>
    <t>Estimated Revenues:</t>
  </si>
  <si>
    <t xml:space="preserve">     Sales</t>
  </si>
  <si>
    <t xml:space="preserve">     Other Income</t>
  </si>
  <si>
    <t>Total</t>
  </si>
  <si>
    <t>Appropriations:</t>
  </si>
  <si>
    <t xml:space="preserve">     Taxes Based on Revenue</t>
  </si>
  <si>
    <t>Cost of Goods Sold</t>
  </si>
  <si>
    <t>Operating Expenses</t>
  </si>
  <si>
    <t xml:space="preserve">     Salaries &amp; Wages</t>
  </si>
  <si>
    <t xml:space="preserve">     Board Member Per Diem </t>
  </si>
  <si>
    <t xml:space="preserve">     Professional Fees</t>
  </si>
  <si>
    <t xml:space="preserve">     Credit Card Fees</t>
  </si>
  <si>
    <t xml:space="preserve">     Uniforms</t>
  </si>
  <si>
    <t xml:space="preserve">     Contingencies</t>
  </si>
  <si>
    <t>Capital Outlay:</t>
  </si>
  <si>
    <t>Debt Service/Lease:</t>
  </si>
  <si>
    <t>Total Estimated Expenses</t>
  </si>
  <si>
    <t>Distributions:</t>
  </si>
  <si>
    <t xml:space="preserve">     Law Enforcement</t>
  </si>
  <si>
    <t xml:space="preserve">     Alcohol Education &amp; Rehab.</t>
  </si>
  <si>
    <t>Total Distributions</t>
  </si>
  <si>
    <t>Working Capital Retained</t>
  </si>
  <si>
    <t>Total Expense, Distribution &amp; Reserve</t>
  </si>
  <si>
    <t>Store #1</t>
  </si>
  <si>
    <t>Store #2</t>
  </si>
  <si>
    <t>MARION ABC BOARD</t>
  </si>
  <si>
    <t xml:space="preserve">     Dues &amp; Subscriptions</t>
  </si>
  <si>
    <t xml:space="preserve">     Repair and Maintenance</t>
  </si>
  <si>
    <t xml:space="preserve">     Utilities &amp; Telephone</t>
  </si>
  <si>
    <t xml:space="preserve">      Principal</t>
  </si>
  <si>
    <t xml:space="preserve">      interest</t>
  </si>
  <si>
    <t>Adopted by the Marion ABC Board on _____/_____/_____.</t>
  </si>
  <si>
    <t xml:space="preserve">     City of Marion</t>
  </si>
  <si>
    <r>
      <t xml:space="preserve">Section 3.  </t>
    </r>
    <r>
      <rPr>
        <sz val="11"/>
        <color indexed="8"/>
        <rFont val="Calibri"/>
        <family val="2"/>
      </rPr>
      <t>Copies of this Budget Document shall be furnished to the City of Marion, the State ABC Commission, and to the Budget Officer and Finance Officer to be kept on file by them for their direction in the disbursement of funds.</t>
    </r>
  </si>
  <si>
    <t>PROPOSED  BUDGET</t>
  </si>
  <si>
    <t>Rental Income</t>
  </si>
  <si>
    <t xml:space="preserve">     Copier Lease</t>
  </si>
  <si>
    <t xml:space="preserve">     Group Insurance</t>
  </si>
  <si>
    <t xml:space="preserve">     Employee 401K</t>
  </si>
  <si>
    <t xml:space="preserve">     Unemployment Insurance </t>
  </si>
  <si>
    <t xml:space="preserve">     Insurance- General &amp; Bonds</t>
  </si>
  <si>
    <t xml:space="preserve">     Travel &amp; Training </t>
  </si>
  <si>
    <t xml:space="preserve">     Payroll Taxes </t>
  </si>
  <si>
    <t xml:space="preserve">     Employee Retirement Fund </t>
  </si>
  <si>
    <t xml:space="preserve">     Store Supplies &amp; Postage</t>
  </si>
  <si>
    <t>Fiscal Year  2022 - 2023</t>
  </si>
  <si>
    <t>The following budget  establishing revenues and setting expense appropriations is hereby adopted and effective July 1, 2022, through June 30, 2023.</t>
  </si>
  <si>
    <r>
      <t xml:space="preserve">Section 1.  Estimated Revenues.  </t>
    </r>
    <r>
      <rPr>
        <sz val="12"/>
        <color indexed="8"/>
        <rFont val="Calibri"/>
        <family val="2"/>
      </rPr>
      <t xml:space="preserve">It is estimated that the revenues listed below will be available during the fiscal year beginning July 1, 2022 and ending June 30, 2023  to meet the operational and functional appropriations as set forth in Section 2, in accordance with the chart of accounts prescribed by the state ABC Commission. </t>
    </r>
  </si>
  <si>
    <r>
      <t>Section 2. Appropriations.</t>
    </r>
    <r>
      <rPr>
        <sz val="11"/>
        <color indexed="8"/>
        <rFont val="Calibri"/>
        <family val="2"/>
      </rPr>
      <t xml:space="preserve">  The following expenses are hereby appropriated for fiscal year 2022 - 2023 and are funded by the revenues made available through Section 1, herein.</t>
    </r>
  </si>
  <si>
    <t xml:space="preserve">     Delivery Expense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</si>
</sst>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409]dddd\,\ mmmm\ dd\,\ yyyy"/>
    <numFmt numFmtId="170" formatCode="[$-409]h:mm:ss\ AM/PM"/>
    <numFmt numFmtId="171" formatCode="&quot;$&quot;#,##0.00"/>
  </numFmts>
  <fonts count="44">
    <font>
      <sz val="11"/>
      <color theme="1"/>
      <name val="Calibri"/>
      <family val="2"/>
    </font>
    <font>
      <sz val="11"/>
      <color indexed="8"/>
      <name val="Calibri"/>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indexed="8"/>
      <name val="Calibri"/>
      <family val="2"/>
    </font>
    <font>
      <b/>
      <u val="single"/>
      <sz val="11"/>
      <color indexed="8"/>
      <name val="Calibri"/>
      <family val="2"/>
    </font>
    <font>
      <i/>
      <sz val="12"/>
      <color indexed="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rgb="FF000000"/>
      <name val="Calibri"/>
      <family val="2"/>
    </font>
    <font>
      <b/>
      <u val="single"/>
      <sz val="11"/>
      <color theme="1"/>
      <name val="Calibri"/>
      <family val="2"/>
    </font>
    <font>
      <sz val="12"/>
      <color rgb="FF000000"/>
      <name val="Calibri"/>
      <family val="2"/>
    </font>
    <font>
      <i/>
      <sz val="12"/>
      <color rgb="FF000000"/>
      <name val="Calibri"/>
      <family val="2"/>
    </font>
    <font>
      <b/>
      <sz val="12"/>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2">
    <xf numFmtId="0" fontId="0" fillId="0" borderId="0" xfId="0" applyFont="1" applyAlignment="1">
      <alignment/>
    </xf>
    <xf numFmtId="0" fontId="0" fillId="0" borderId="0" xfId="0" applyAlignment="1">
      <alignment vertical="center" wrapText="1"/>
    </xf>
    <xf numFmtId="0" fontId="37" fillId="0" borderId="0" xfId="0" applyFont="1" applyAlignment="1">
      <alignment/>
    </xf>
    <xf numFmtId="168" fontId="0" fillId="0" borderId="0" xfId="0" applyNumberFormat="1" applyAlignment="1">
      <alignment/>
    </xf>
    <xf numFmtId="0" fontId="39" fillId="0" borderId="0" xfId="0" applyFont="1" applyAlignment="1">
      <alignment vertical="center"/>
    </xf>
    <xf numFmtId="0" fontId="0" fillId="0" borderId="0" xfId="0" applyAlignment="1">
      <alignment horizontal="left"/>
    </xf>
    <xf numFmtId="41" fontId="0" fillId="0" borderId="10" xfId="0" applyNumberFormat="1" applyBorder="1" applyAlignment="1">
      <alignment/>
    </xf>
    <xf numFmtId="41" fontId="0" fillId="0" borderId="0" xfId="0" applyNumberFormat="1" applyAlignment="1">
      <alignment/>
    </xf>
    <xf numFmtId="41" fontId="0" fillId="0" borderId="11" xfId="0" applyNumberFormat="1" applyBorder="1" applyAlignment="1">
      <alignment/>
    </xf>
    <xf numFmtId="41" fontId="0" fillId="0" borderId="10" xfId="0" applyNumberFormat="1" applyFont="1" applyBorder="1" applyAlignment="1">
      <alignment/>
    </xf>
    <xf numFmtId="0" fontId="37" fillId="0" borderId="10" xfId="0" applyFont="1" applyBorder="1" applyAlignment="1">
      <alignment horizontal="center"/>
    </xf>
    <xf numFmtId="42" fontId="0" fillId="0" borderId="0" xfId="0" applyNumberFormat="1" applyAlignment="1">
      <alignment/>
    </xf>
    <xf numFmtId="42" fontId="0" fillId="0" borderId="0" xfId="0" applyNumberFormat="1" applyFont="1" applyAlignment="1">
      <alignment/>
    </xf>
    <xf numFmtId="41" fontId="37" fillId="0" borderId="10" xfId="0" applyNumberFormat="1" applyFont="1" applyBorder="1" applyAlignment="1">
      <alignment horizontal="center"/>
    </xf>
    <xf numFmtId="41" fontId="37" fillId="0" borderId="0" xfId="0" applyNumberFormat="1" applyFont="1" applyAlignment="1">
      <alignment horizontal="center"/>
    </xf>
    <xf numFmtId="41" fontId="40" fillId="0" borderId="0" xfId="0" applyNumberFormat="1" applyFont="1" applyAlignment="1">
      <alignment horizontal="center"/>
    </xf>
    <xf numFmtId="42" fontId="0" fillId="0" borderId="12" xfId="0" applyNumberFormat="1" applyBorder="1" applyAlignment="1">
      <alignment/>
    </xf>
    <xf numFmtId="42" fontId="0" fillId="0" borderId="10" xfId="0" applyNumberFormat="1" applyBorder="1" applyAlignment="1">
      <alignment/>
    </xf>
    <xf numFmtId="0" fontId="39" fillId="0" borderId="0" xfId="0" applyFont="1" applyAlignment="1">
      <alignment horizontal="left" vertical="center" wrapText="1"/>
    </xf>
    <xf numFmtId="0" fontId="41" fillId="0" borderId="0" xfId="0" applyFont="1" applyAlignment="1">
      <alignment horizontal="justify" vertical="center" wrapText="1"/>
    </xf>
    <xf numFmtId="0" fontId="42" fillId="0" borderId="0" xfId="0" applyFont="1" applyAlignment="1">
      <alignment horizontal="justify" vertical="center" wrapText="1"/>
    </xf>
    <xf numFmtId="0" fontId="43"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73"/>
  <sheetViews>
    <sheetView tabSelected="1" zoomScale="130" zoomScaleNormal="130" workbookViewId="0" topLeftCell="A1">
      <selection activeCell="I50" sqref="I50:J50"/>
    </sheetView>
  </sheetViews>
  <sheetFormatPr defaultColWidth="9.140625" defaultRowHeight="15"/>
  <cols>
    <col min="1" max="1" width="31.28125" style="0" customWidth="1"/>
    <col min="2" max="6" width="12.7109375" style="0" customWidth="1"/>
  </cols>
  <sheetData>
    <row r="1" spans="1:6" ht="15.75">
      <c r="A1" s="21" t="s">
        <v>34</v>
      </c>
      <c r="B1" s="21"/>
      <c r="C1" s="21"/>
      <c r="D1" s="21"/>
      <c r="E1" s="21"/>
      <c r="F1" s="21"/>
    </row>
    <row r="2" spans="1:6" ht="15.75">
      <c r="A2" s="21" t="s">
        <v>25</v>
      </c>
      <c r="B2" s="21"/>
      <c r="C2" s="21"/>
      <c r="D2" s="21"/>
      <c r="E2" s="21"/>
      <c r="F2" s="21"/>
    </row>
    <row r="3" spans="1:6" ht="15.75">
      <c r="A3" s="21" t="s">
        <v>45</v>
      </c>
      <c r="B3" s="21"/>
      <c r="C3" s="21"/>
      <c r="D3" s="21"/>
      <c r="E3" s="21"/>
      <c r="F3" s="21"/>
    </row>
    <row r="4" ht="4.5" customHeight="1"/>
    <row r="5" spans="1:6" ht="61.5" customHeight="1">
      <c r="A5" s="19" t="s">
        <v>46</v>
      </c>
      <c r="B5" s="19"/>
      <c r="C5" s="19"/>
      <c r="D5" s="19"/>
      <c r="E5" s="19"/>
      <c r="F5" s="19"/>
    </row>
    <row r="6" spans="1:6" ht="78.75" customHeight="1">
      <c r="A6" s="20" t="s">
        <v>47</v>
      </c>
      <c r="B6" s="20"/>
      <c r="C6" s="20"/>
      <c r="D6" s="20"/>
      <c r="E6" s="20"/>
      <c r="F6" s="20"/>
    </row>
    <row r="7" spans="2:6" ht="15">
      <c r="B7" s="10" t="s">
        <v>23</v>
      </c>
      <c r="D7" s="10" t="s">
        <v>24</v>
      </c>
      <c r="F7" s="10" t="s">
        <v>3</v>
      </c>
    </row>
    <row r="8" spans="1:6" ht="15">
      <c r="A8" s="2" t="s">
        <v>0</v>
      </c>
      <c r="B8" s="7"/>
      <c r="C8" s="7"/>
      <c r="D8" s="7"/>
      <c r="E8" s="7"/>
      <c r="F8" s="7"/>
    </row>
    <row r="9" spans="1:6" ht="15">
      <c r="A9" t="s">
        <v>1</v>
      </c>
      <c r="B9" s="11">
        <v>1889036</v>
      </c>
      <c r="C9" s="11"/>
      <c r="D9" s="11">
        <v>2842523</v>
      </c>
      <c r="E9" s="11"/>
      <c r="F9" s="12">
        <f>+D9+B9</f>
        <v>4731559</v>
      </c>
    </row>
    <row r="10" spans="1:6" ht="15">
      <c r="A10" t="s">
        <v>2</v>
      </c>
      <c r="B10" s="7">
        <v>3873</v>
      </c>
      <c r="C10" s="7"/>
      <c r="D10" s="7">
        <v>5150</v>
      </c>
      <c r="E10" s="7"/>
      <c r="F10" s="7">
        <f>+D10+B10</f>
        <v>9023</v>
      </c>
    </row>
    <row r="11" spans="1:6" ht="15">
      <c r="A11" t="s">
        <v>35</v>
      </c>
      <c r="B11" s="6">
        <v>4800</v>
      </c>
      <c r="C11" s="6"/>
      <c r="D11" s="6">
        <v>0</v>
      </c>
      <c r="E11" s="6"/>
      <c r="F11" s="6">
        <f>+D11+B11</f>
        <v>4800</v>
      </c>
    </row>
    <row r="12" spans="1:6" ht="15">
      <c r="A12" t="s">
        <v>3</v>
      </c>
      <c r="B12" s="8">
        <f>SUM(B9:B11)</f>
        <v>1897709</v>
      </c>
      <c r="C12" s="8"/>
      <c r="D12" s="8">
        <f>SUM(D9:D11)</f>
        <v>2847673</v>
      </c>
      <c r="E12" s="8"/>
      <c r="F12" s="8">
        <f>SUM(F9:F11)</f>
        <v>4745382</v>
      </c>
    </row>
    <row r="13" spans="1:6" ht="43.5" customHeight="1">
      <c r="A13" s="18" t="s">
        <v>48</v>
      </c>
      <c r="B13" s="18"/>
      <c r="C13" s="18"/>
      <c r="D13" s="18"/>
      <c r="E13" s="18"/>
      <c r="F13" s="18"/>
    </row>
    <row r="15" spans="1:6" ht="15">
      <c r="A15" s="2" t="s">
        <v>4</v>
      </c>
      <c r="B15" s="7"/>
      <c r="C15" s="7"/>
      <c r="D15" s="7"/>
      <c r="E15" s="7"/>
      <c r="F15" s="7"/>
    </row>
    <row r="16" spans="1:6" ht="15">
      <c r="A16" t="s">
        <v>5</v>
      </c>
      <c r="B16" s="6">
        <v>436473.07</v>
      </c>
      <c r="C16" s="6"/>
      <c r="D16" s="6">
        <v>654964.79</v>
      </c>
      <c r="E16" s="6"/>
      <c r="F16" s="6">
        <f>+D16+B16</f>
        <v>1091437.86</v>
      </c>
    </row>
    <row r="17" spans="2:6" ht="15">
      <c r="B17" s="7"/>
      <c r="C17" s="7"/>
      <c r="D17" s="7"/>
      <c r="E17" s="7"/>
      <c r="F17" s="7"/>
    </row>
    <row r="18" spans="1:6" ht="15">
      <c r="A18" s="2" t="s">
        <v>6</v>
      </c>
      <c r="B18" s="6">
        <v>986808.68</v>
      </c>
      <c r="C18" s="6"/>
      <c r="D18" s="6">
        <v>1480789.96</v>
      </c>
      <c r="E18" s="6"/>
      <c r="F18" s="6">
        <f>+D18+B18</f>
        <v>2467598.64</v>
      </c>
    </row>
    <row r="19" spans="2:6" ht="15">
      <c r="B19" s="7"/>
      <c r="C19" s="7"/>
      <c r="D19" s="7"/>
      <c r="E19" s="7"/>
      <c r="F19" s="7"/>
    </row>
    <row r="20" spans="1:6" ht="15">
      <c r="A20" s="2" t="s">
        <v>7</v>
      </c>
      <c r="B20" s="13" t="s">
        <v>23</v>
      </c>
      <c r="C20" s="14"/>
      <c r="D20" s="13" t="s">
        <v>24</v>
      </c>
      <c r="E20" s="14"/>
      <c r="F20" s="13" t="s">
        <v>3</v>
      </c>
    </row>
    <row r="21" spans="2:6" ht="15">
      <c r="B21" s="7"/>
      <c r="C21" s="7"/>
      <c r="D21" s="7"/>
      <c r="E21" s="7"/>
      <c r="F21" s="7"/>
    </row>
    <row r="22" spans="1:6" ht="15">
      <c r="A22" t="s">
        <v>8</v>
      </c>
      <c r="B22" s="7">
        <v>161088</v>
      </c>
      <c r="C22" s="7"/>
      <c r="D22" s="7">
        <v>211999</v>
      </c>
      <c r="E22" s="7"/>
      <c r="F22" s="7">
        <f>+D22+B22</f>
        <v>373087</v>
      </c>
    </row>
    <row r="23" spans="1:6" ht="15">
      <c r="A23" t="s">
        <v>9</v>
      </c>
      <c r="B23" s="7">
        <v>6150</v>
      </c>
      <c r="C23" s="7"/>
      <c r="D23" s="7">
        <v>6150</v>
      </c>
      <c r="E23" s="7"/>
      <c r="F23" s="7">
        <f aca="true" t="shared" si="0" ref="F23:F39">+D23+B23</f>
        <v>12300</v>
      </c>
    </row>
    <row r="24" spans="1:6" ht="15">
      <c r="A24" t="s">
        <v>42</v>
      </c>
      <c r="B24" s="7">
        <v>12794</v>
      </c>
      <c r="C24" s="7"/>
      <c r="D24" s="7">
        <v>16688</v>
      </c>
      <c r="E24" s="7"/>
      <c r="F24" s="7">
        <f t="shared" si="0"/>
        <v>29482</v>
      </c>
    </row>
    <row r="25" spans="1:6" ht="15">
      <c r="A25" t="s">
        <v>43</v>
      </c>
      <c r="B25" s="7">
        <v>12546</v>
      </c>
      <c r="C25" s="7"/>
      <c r="D25" s="7">
        <v>19596</v>
      </c>
      <c r="E25" s="7"/>
      <c r="F25" s="7">
        <f t="shared" si="0"/>
        <v>32142</v>
      </c>
    </row>
    <row r="26" spans="1:6" ht="15">
      <c r="A26" t="s">
        <v>37</v>
      </c>
      <c r="B26" s="7">
        <v>25824</v>
      </c>
      <c r="C26" s="7"/>
      <c r="D26" s="7">
        <v>38426</v>
      </c>
      <c r="E26" s="7"/>
      <c r="F26" s="7">
        <f t="shared" si="0"/>
        <v>64250</v>
      </c>
    </row>
    <row r="27" spans="1:6" ht="15">
      <c r="A27" t="s">
        <v>38</v>
      </c>
      <c r="B27" s="7">
        <v>2074</v>
      </c>
      <c r="C27" s="7"/>
      <c r="D27" s="7">
        <v>3239</v>
      </c>
      <c r="E27" s="7"/>
      <c r="F27" s="7">
        <f t="shared" si="0"/>
        <v>5313</v>
      </c>
    </row>
    <row r="28" spans="1:6" ht="15">
      <c r="A28" t="s">
        <v>39</v>
      </c>
      <c r="B28" s="7">
        <v>0</v>
      </c>
      <c r="C28" s="7"/>
      <c r="D28" s="7">
        <v>500</v>
      </c>
      <c r="E28" s="7"/>
      <c r="F28" s="7">
        <f t="shared" si="0"/>
        <v>500</v>
      </c>
    </row>
    <row r="29" spans="1:6" ht="15">
      <c r="A29" t="s">
        <v>27</v>
      </c>
      <c r="B29" s="7">
        <v>12500</v>
      </c>
      <c r="C29" s="7"/>
      <c r="D29" s="7">
        <v>12500</v>
      </c>
      <c r="E29" s="7"/>
      <c r="F29" s="7">
        <f t="shared" si="0"/>
        <v>25000</v>
      </c>
    </row>
    <row r="30" spans="1:6" ht="15">
      <c r="A30" t="s">
        <v>28</v>
      </c>
      <c r="B30" s="7">
        <v>8500</v>
      </c>
      <c r="C30" s="7"/>
      <c r="D30" s="7">
        <v>13000</v>
      </c>
      <c r="E30" s="7"/>
      <c r="F30" s="7">
        <f t="shared" si="0"/>
        <v>21500</v>
      </c>
    </row>
    <row r="31" spans="1:6" ht="15">
      <c r="A31" t="s">
        <v>40</v>
      </c>
      <c r="B31" s="7">
        <v>7500</v>
      </c>
      <c r="C31" s="7"/>
      <c r="D31" s="7">
        <v>7500</v>
      </c>
      <c r="E31" s="7"/>
      <c r="F31" s="7">
        <f t="shared" si="0"/>
        <v>15000</v>
      </c>
    </row>
    <row r="32" spans="1:6" ht="15">
      <c r="A32" t="s">
        <v>44</v>
      </c>
      <c r="B32" s="7">
        <v>9100</v>
      </c>
      <c r="C32" s="7"/>
      <c r="D32" s="7">
        <v>10100</v>
      </c>
      <c r="E32" s="7"/>
      <c r="F32" s="7">
        <f t="shared" si="0"/>
        <v>19200</v>
      </c>
    </row>
    <row r="33" spans="1:6" ht="15">
      <c r="A33" s="5" t="s">
        <v>36</v>
      </c>
      <c r="B33" s="7">
        <v>0</v>
      </c>
      <c r="C33" s="7"/>
      <c r="D33" s="7">
        <v>550</v>
      </c>
      <c r="E33" s="7"/>
      <c r="F33" s="7">
        <f t="shared" si="0"/>
        <v>550</v>
      </c>
    </row>
    <row r="34" spans="1:6" ht="15">
      <c r="A34" t="s">
        <v>41</v>
      </c>
      <c r="B34" s="7">
        <v>500</v>
      </c>
      <c r="C34" s="7"/>
      <c r="D34" s="7">
        <v>500</v>
      </c>
      <c r="E34" s="7"/>
      <c r="F34" s="7">
        <f t="shared" si="0"/>
        <v>1000</v>
      </c>
    </row>
    <row r="35" spans="1:6" ht="15">
      <c r="A35" t="s">
        <v>10</v>
      </c>
      <c r="B35" s="7">
        <v>3300</v>
      </c>
      <c r="C35" s="7"/>
      <c r="D35" s="7">
        <v>3300</v>
      </c>
      <c r="E35" s="7"/>
      <c r="F35" s="7">
        <f t="shared" si="0"/>
        <v>6600</v>
      </c>
    </row>
    <row r="36" spans="1:6" ht="15">
      <c r="A36" t="s">
        <v>11</v>
      </c>
      <c r="B36" s="7">
        <v>25000</v>
      </c>
      <c r="C36" s="7"/>
      <c r="D36" s="7">
        <v>35000</v>
      </c>
      <c r="E36" s="7"/>
      <c r="F36" s="7">
        <f t="shared" si="0"/>
        <v>60000</v>
      </c>
    </row>
    <row r="37" spans="1:6" ht="15">
      <c r="A37" t="s">
        <v>49</v>
      </c>
      <c r="B37" s="7">
        <v>0</v>
      </c>
      <c r="C37" s="7"/>
      <c r="D37" s="7">
        <v>3200</v>
      </c>
      <c r="E37" s="7"/>
      <c r="F37" s="7">
        <f t="shared" si="0"/>
        <v>3200</v>
      </c>
    </row>
    <row r="38" spans="1:6" ht="15">
      <c r="A38" t="s">
        <v>12</v>
      </c>
      <c r="B38" s="7">
        <v>500</v>
      </c>
      <c r="C38" s="7"/>
      <c r="D38" s="7">
        <v>500</v>
      </c>
      <c r="E38" s="7"/>
      <c r="F38" s="7">
        <f t="shared" si="0"/>
        <v>1000</v>
      </c>
    </row>
    <row r="39" spans="1:6" ht="15">
      <c r="A39" t="s">
        <v>26</v>
      </c>
      <c r="B39" s="7">
        <v>900</v>
      </c>
      <c r="C39" s="7"/>
      <c r="D39" s="7">
        <v>900</v>
      </c>
      <c r="E39" s="7"/>
      <c r="F39" s="7">
        <f t="shared" si="0"/>
        <v>1800</v>
      </c>
    </row>
    <row r="40" spans="1:6" ht="15">
      <c r="A40" t="s">
        <v>13</v>
      </c>
      <c r="B40" s="6">
        <v>3500</v>
      </c>
      <c r="C40" s="6"/>
      <c r="D40" s="6">
        <v>4500</v>
      </c>
      <c r="E40" s="6"/>
      <c r="F40" s="9">
        <f>+D40+B40</f>
        <v>8000</v>
      </c>
    </row>
    <row r="41" spans="2:6" ht="15">
      <c r="B41" s="7"/>
      <c r="C41" s="7"/>
      <c r="D41" s="7"/>
      <c r="E41" s="7"/>
      <c r="F41" s="7"/>
    </row>
    <row r="42" spans="1:6" ht="15">
      <c r="A42" t="s">
        <v>3</v>
      </c>
      <c r="B42" s="6">
        <f>SUM(B22:B40)</f>
        <v>291776</v>
      </c>
      <c r="C42" s="6"/>
      <c r="D42" s="6">
        <f>SUM(D22:D40)</f>
        <v>388148</v>
      </c>
      <c r="E42" s="6"/>
      <c r="F42" s="6">
        <f>+D42+B42</f>
        <v>679924</v>
      </c>
    </row>
    <row r="43" spans="2:6" ht="15">
      <c r="B43" s="14"/>
      <c r="C43" s="14"/>
      <c r="D43" s="14"/>
      <c r="E43" s="14"/>
      <c r="F43" s="15"/>
    </row>
    <row r="44" spans="1:6" ht="15">
      <c r="A44" s="2" t="s">
        <v>14</v>
      </c>
      <c r="B44" s="7"/>
      <c r="C44" s="7"/>
      <c r="D44" s="7"/>
      <c r="E44" s="7"/>
      <c r="F44" s="7"/>
    </row>
    <row r="45" spans="2:6" ht="15">
      <c r="B45" s="7">
        <v>0</v>
      </c>
      <c r="C45" s="7"/>
      <c r="D45" s="7">
        <v>0</v>
      </c>
      <c r="E45" s="7"/>
      <c r="F45" s="7">
        <f>+D45+B45</f>
        <v>0</v>
      </c>
    </row>
    <row r="46" spans="2:6" ht="15">
      <c r="B46" s="6"/>
      <c r="C46" s="6"/>
      <c r="D46" s="6"/>
      <c r="E46" s="6"/>
      <c r="F46" s="6"/>
    </row>
    <row r="47" spans="2:6" ht="15">
      <c r="B47" s="8">
        <f>+B46+B45</f>
        <v>0</v>
      </c>
      <c r="C47" s="8"/>
      <c r="D47" s="8">
        <f>+D46+D45</f>
        <v>0</v>
      </c>
      <c r="E47" s="8"/>
      <c r="F47" s="8">
        <f>+D47+B47</f>
        <v>0</v>
      </c>
    </row>
    <row r="48" spans="2:6" ht="15">
      <c r="B48" s="7"/>
      <c r="C48" s="7"/>
      <c r="D48" s="7"/>
      <c r="E48" s="7"/>
      <c r="F48" s="7"/>
    </row>
    <row r="49" spans="2:6" ht="15">
      <c r="B49" s="7"/>
      <c r="C49" s="7"/>
      <c r="D49" s="7"/>
      <c r="E49" s="7"/>
      <c r="F49" s="7"/>
    </row>
    <row r="50" spans="1:6" ht="15">
      <c r="A50" s="2" t="s">
        <v>15</v>
      </c>
      <c r="B50" s="7"/>
      <c r="C50" s="7"/>
      <c r="D50" s="7"/>
      <c r="E50" s="7"/>
      <c r="F50" s="7"/>
    </row>
    <row r="51" spans="1:6" ht="15">
      <c r="A51" t="s">
        <v>29</v>
      </c>
      <c r="B51" s="7">
        <v>0</v>
      </c>
      <c r="C51" s="7"/>
      <c r="D51" s="7">
        <v>42000</v>
      </c>
      <c r="E51" s="7"/>
      <c r="F51" s="7">
        <f>+D51+B51</f>
        <v>42000</v>
      </c>
    </row>
    <row r="52" spans="1:6" ht="15">
      <c r="A52" t="s">
        <v>30</v>
      </c>
      <c r="B52" s="7">
        <v>0</v>
      </c>
      <c r="C52" s="7"/>
      <c r="D52" s="7">
        <v>22000</v>
      </c>
      <c r="E52" s="7"/>
      <c r="F52" s="7">
        <f>+D52+B52</f>
        <v>22000</v>
      </c>
    </row>
    <row r="53" spans="2:6" ht="15">
      <c r="B53" s="6"/>
      <c r="C53" s="6"/>
      <c r="D53" s="6"/>
      <c r="E53" s="6"/>
      <c r="F53" s="6"/>
    </row>
    <row r="54" spans="2:6" ht="15">
      <c r="B54" s="8">
        <v>0</v>
      </c>
      <c r="C54" s="8"/>
      <c r="D54" s="8">
        <f>+D52+D51</f>
        <v>64000</v>
      </c>
      <c r="E54" s="8"/>
      <c r="F54" s="8">
        <f>+D54+B54</f>
        <v>64000</v>
      </c>
    </row>
    <row r="55" spans="2:6" ht="15">
      <c r="B55" s="7"/>
      <c r="C55" s="7"/>
      <c r="D55" s="7"/>
      <c r="E55" s="7"/>
      <c r="F55" s="7"/>
    </row>
    <row r="56" spans="1:6" ht="15">
      <c r="A56" s="2" t="s">
        <v>16</v>
      </c>
      <c r="B56" s="6">
        <f>B16+B18+B42+B47</f>
        <v>1715057.75</v>
      </c>
      <c r="C56" s="6"/>
      <c r="D56" s="6">
        <f>D16+D18+D42+D47+D54</f>
        <v>2587902.75</v>
      </c>
      <c r="E56" s="6"/>
      <c r="F56" s="6">
        <f>+D56+B56</f>
        <v>4302960.5</v>
      </c>
    </row>
    <row r="57" spans="2:6" ht="15">
      <c r="B57" s="7"/>
      <c r="C57" s="7"/>
      <c r="D57" s="7"/>
      <c r="E57" s="7"/>
      <c r="F57" s="7"/>
    </row>
    <row r="58" spans="2:6" ht="15">
      <c r="B58" s="7"/>
      <c r="C58" s="7"/>
      <c r="D58" s="7"/>
      <c r="E58" s="7"/>
      <c r="F58" s="7"/>
    </row>
    <row r="59" spans="1:6" ht="15">
      <c r="A59" s="2" t="s">
        <v>17</v>
      </c>
      <c r="B59" s="7"/>
      <c r="C59" s="7"/>
      <c r="D59" s="7"/>
      <c r="E59" s="7"/>
      <c r="F59" s="7"/>
    </row>
    <row r="60" spans="1:6" ht="15">
      <c r="A60" t="s">
        <v>32</v>
      </c>
      <c r="B60" s="7">
        <v>149333</v>
      </c>
      <c r="C60" s="7"/>
      <c r="D60" s="7">
        <v>200395</v>
      </c>
      <c r="E60" s="7"/>
      <c r="F60" s="7">
        <f>+D60+B60</f>
        <v>349728</v>
      </c>
    </row>
    <row r="61" spans="1:6" ht="15">
      <c r="A61" t="s">
        <v>18</v>
      </c>
      <c r="B61" s="7">
        <v>8500</v>
      </c>
      <c r="C61" s="7"/>
      <c r="D61" s="7">
        <v>13500</v>
      </c>
      <c r="E61" s="7"/>
      <c r="F61" s="7">
        <f>+D61+B61</f>
        <v>22000</v>
      </c>
    </row>
    <row r="62" spans="1:6" ht="15">
      <c r="A62" t="s">
        <v>19</v>
      </c>
      <c r="B62" s="6">
        <v>9500</v>
      </c>
      <c r="C62" s="6"/>
      <c r="D62" s="6">
        <v>15000</v>
      </c>
      <c r="E62" s="6"/>
      <c r="F62" s="6">
        <f>+D62+B62</f>
        <v>24500</v>
      </c>
    </row>
    <row r="63" spans="1:6" ht="15">
      <c r="A63" t="s">
        <v>20</v>
      </c>
      <c r="B63" s="6">
        <f>B60+B61+B62</f>
        <v>167333</v>
      </c>
      <c r="C63" s="6"/>
      <c r="D63" s="6">
        <f>D60+D61+D62</f>
        <v>228895</v>
      </c>
      <c r="E63" s="6"/>
      <c r="F63" s="6">
        <f>+D63+B63</f>
        <v>396228</v>
      </c>
    </row>
    <row r="64" spans="2:6" ht="15">
      <c r="B64" s="7"/>
      <c r="C64" s="7"/>
      <c r="D64" s="7"/>
      <c r="E64" s="7"/>
      <c r="F64" s="7"/>
    </row>
    <row r="65" spans="1:6" ht="15">
      <c r="A65" t="s">
        <v>21</v>
      </c>
      <c r="B65" s="17">
        <f>+B12-B56-B63</f>
        <v>15318.25</v>
      </c>
      <c r="C65" s="17"/>
      <c r="D65" s="17">
        <f>+D12-D56-D63</f>
        <v>30875.25</v>
      </c>
      <c r="E65" s="6"/>
      <c r="F65" s="6">
        <f>+D65+B65</f>
        <v>46193.5</v>
      </c>
    </row>
    <row r="66" spans="2:6" ht="15">
      <c r="B66" s="7"/>
      <c r="C66" s="7"/>
      <c r="D66" s="7"/>
      <c r="E66" s="7"/>
      <c r="F66" s="7"/>
    </row>
    <row r="67" spans="1:6" ht="15.75" thickBot="1">
      <c r="A67" s="2" t="s">
        <v>22</v>
      </c>
      <c r="F67" s="16">
        <f>F56+F63+F65</f>
        <v>4745382</v>
      </c>
    </row>
    <row r="68" ht="15.75" thickTop="1">
      <c r="F68" s="3"/>
    </row>
    <row r="69" ht="15">
      <c r="F69" s="3"/>
    </row>
    <row r="70" spans="1:6" ht="60" customHeight="1">
      <c r="A70" s="18" t="s">
        <v>33</v>
      </c>
      <c r="B70" s="18"/>
      <c r="C70" s="18"/>
      <c r="D70" s="18"/>
      <c r="E70" s="18"/>
      <c r="F70" s="18"/>
    </row>
    <row r="71" ht="15">
      <c r="D71" s="1"/>
    </row>
    <row r="72" ht="15">
      <c r="D72" s="1"/>
    </row>
    <row r="73" spans="1:4" ht="15">
      <c r="A73" s="4" t="s">
        <v>31</v>
      </c>
      <c r="B73" s="4"/>
      <c r="C73" s="4"/>
      <c r="D73" s="1"/>
    </row>
  </sheetData>
  <sheetProtection/>
  <mergeCells count="7">
    <mergeCell ref="A70:F70"/>
    <mergeCell ref="A5:F5"/>
    <mergeCell ref="A6:F6"/>
    <mergeCell ref="A13:F13"/>
    <mergeCell ref="A1:F1"/>
    <mergeCell ref="A2:F2"/>
    <mergeCell ref="A3:F3"/>
  </mergeCells>
  <printOptions horizontalCentered="1"/>
  <pageMargins left="0.25" right="0.25" top="0.75" bottom="0.75" header="0.3" footer="0.3"/>
  <pageSetup horizontalDpi="600" verticalDpi="600" orientation="portrait" scale="92" r:id="rId1"/>
  <headerFooter>
    <oddFooter>&amp;CPage &amp;P of &amp;N</oddFooter>
  </headerFooter>
  <rowBreaks count="1" manualBreakCount="1">
    <brk id="43"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Laurie Lee</dc:creator>
  <cp:keywords/>
  <dc:description/>
  <cp:lastModifiedBy>Default</cp:lastModifiedBy>
  <cp:lastPrinted>2022-05-18T17:52:33Z</cp:lastPrinted>
  <dcterms:created xsi:type="dcterms:W3CDTF">2011-04-04T13:14:50Z</dcterms:created>
  <dcterms:modified xsi:type="dcterms:W3CDTF">2022-05-18T17:53:45Z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lease Date">
    <vt:lpwstr/>
  </property>
  <property fmtid="{D5CDD505-2E9C-101B-9397-08002B2CF9AE}" pid="3" name="Sort Order">
    <vt:lpwstr/>
  </property>
  <property fmtid="{D5CDD505-2E9C-101B-9397-08002B2CF9AE}" pid="4" name="Show On Site">
    <vt:lpwstr>1</vt:lpwstr>
  </property>
  <property fmtid="{D5CDD505-2E9C-101B-9397-08002B2CF9AE}" pid="5" name="Expires">
    <vt:lpwstr/>
  </property>
</Properties>
</file>